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<sst xmlns="http://schemas.openxmlformats.org/spreadsheetml/2006/main" count="113" uniqueCount="59">
  <si>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</si>
  <si>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</si>
  <si>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</si>
  <si>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</si>
  <si>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</si>
  <si>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</si>
  <si>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</si>
  <si>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</si>
  <si>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</si>
  <si>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</si>
  <si>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</si>
  <si>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</si>
  <si>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</si>
  <si>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</si>
  <si>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</si>
  <si>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</si>
  <si>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</si>
  <si>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</si>
  <si>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</si>
  <si>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</si>
  <si>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</si>
  <si>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</si>
  <si>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</si>
  <si>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</si>
  <si>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</si>
  <si>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</si>
  <si>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</si>
  <si>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</si>
  <si>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</si>
  <si>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</si>
  <si>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</si>
  <si>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</si>
  <si>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</si>
  <si>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</si>
  <si>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</si>
  <si>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</si>
  <si>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</si>
  <si>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</si>
  <si>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</si>
  <si>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</si>
  <si>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</si>
  <si>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Any Other Duties/Levies
 in
</t>
    </r>
    <r>
      <rPr>
        <b/>
        <sz val="11"/>
        <color indexed="10"/>
        <rFont val="Arial"/>
        <family val="2"/>
      </rPr>
      <t>Rs.      P</t>
    </r>
  </si>
  <si>
    <r>
      <t xml:space="preserve">Estimated Rate
 in
</t>
    </r>
    <r>
      <rPr>
        <b/>
        <sz val="11"/>
        <color indexed="10"/>
        <rFont val="Arial"/>
        <family val="2"/>
      </rPr>
      <t>Rs.      P</t>
    </r>
  </si>
  <si>
    <r>
      <t>Tender Inviting Authority:</t>
    </r>
    <r>
      <rPr>
        <b/>
        <sz val="11"/>
        <color indexed="60"/>
        <rFont val="Arial"/>
        <family val="2"/>
      </rPr>
      <t xml:space="preserve"> Deputy Passport Officer, O/o RPO, Hyderabad</t>
    </r>
  </si>
  <si>
    <r>
      <t>Name of Work:</t>
    </r>
    <r>
      <rPr>
        <b/>
        <sz val="11"/>
        <color indexed="60"/>
        <rFont val="Arial"/>
        <family val="2"/>
      </rPr>
      <t xml:space="preserve"> Housekeeping and Pest Control Services at Passport Seva Laghu Kendra, Karimnagar</t>
    </r>
  </si>
  <si>
    <t xml:space="preserve">Deployment of </t>
  </si>
  <si>
    <t>Unskilled workers</t>
  </si>
  <si>
    <t>EPF @ 13.15% in       Rs.</t>
  </si>
  <si>
    <t>Bonus @ 8.33% of basic minimum wages in     Rs.</t>
  </si>
  <si>
    <t>Uniform/  other charges in    Rs.</t>
  </si>
  <si>
    <t>Material Cost in        Rs.</t>
  </si>
  <si>
    <t>Management/ Agency Fee in     Rs.</t>
  </si>
  <si>
    <t>CGST @ 9% in Rs.</t>
  </si>
  <si>
    <t>SGST @ 9% in Rs.</t>
  </si>
  <si>
    <t>ESI @ 4.75% in    Rs.</t>
  </si>
  <si>
    <t>Tender No:  Hyd/872/3/2018</t>
  </si>
  <si>
    <r>
      <t xml:space="preserve">TOTAL AMOUNT  Without Taxes
</t>
    </r>
    <r>
      <rPr>
        <b/>
        <sz val="11"/>
        <color indexed="60"/>
        <rFont val="Arial"/>
        <family val="2"/>
      </rPr>
      <t xml:space="preserve"> in
</t>
    </r>
    <r>
      <rPr>
        <b/>
        <sz val="11"/>
        <color indexed="10"/>
        <rFont val="Arial"/>
        <family val="2"/>
      </rPr>
      <t>Rs.      Ps.</t>
    </r>
  </si>
  <si>
    <r>
      <t xml:space="preserve">TOTAL AMOUNT  With Taxes
</t>
    </r>
    <r>
      <rPr>
        <b/>
        <sz val="11"/>
        <color indexed="60"/>
        <rFont val="Arial"/>
        <family val="2"/>
      </rPr>
      <t xml:space="preserve"> in
</t>
    </r>
    <r>
      <rPr>
        <b/>
        <sz val="11"/>
        <color indexed="10"/>
        <rFont val="Arial"/>
        <family val="2"/>
      </rPr>
      <t>Rs.      Ps.</t>
    </r>
  </si>
  <si>
    <t>Minimum wages as prescribed by Govt. of India in             Rs.Ps.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</si>
</sst>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10"/>
      <color indexed="8"/>
      <name val="Courier New"/>
      <family val="3"/>
    </font>
    <font>
      <sz val="11"/>
      <color indexed="8"/>
      <name val="Arial"/>
      <family val="2"/>
    </font>
    <font>
      <b/>
      <i/>
      <sz val="11"/>
      <color indexed="8"/>
      <name val="Calibri"/>
      <family val="2"/>
    </font>
    <font>
      <b/>
      <sz val="11"/>
      <color indexed="18"/>
      <name val="Arial"/>
      <family val="2"/>
    </font>
    <font>
      <b/>
      <sz val="11"/>
      <color indexed="51"/>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10"/>
      <color rgb="FF000000"/>
      <name val="Courier New"/>
      <family val="3"/>
    </font>
    <font>
      <sz val="11"/>
      <color rgb="FF000000"/>
      <name val="Arial"/>
      <family val="2"/>
    </font>
    <font>
      <b/>
      <i/>
      <sz val="11"/>
      <color theme="1"/>
      <name val="Calibri"/>
      <family val="2"/>
    </font>
    <font>
      <b/>
      <sz val="11"/>
      <color rgb="FF000066"/>
      <name val="Arial"/>
      <family val="2"/>
    </font>
    <font>
      <b/>
      <sz val="11"/>
      <color rgb="FFFFC000"/>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DDDDDD"/>
        <bgColor indexed="64"/>
      </patternFill>
    </fill>
    <fill>
      <patternFill patternType="solid">
        <fgColor indexed="27"/>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3" fillId="0" borderId="0" xfId="57" applyNumberFormat="1" applyFont="1" applyFill="1">
      <alignment/>
      <protection/>
    </xf>
    <xf numFmtId="0" fontId="64"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3" fillId="0" borderId="10"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67" fillId="0" borderId="10" xfId="59" applyNumberFormat="1" applyFont="1" applyFill="1" applyBorder="1" applyAlignment="1">
      <alignment horizontal="left" wrapText="1" readingOrder="1"/>
      <protection/>
    </xf>
    <xf numFmtId="164" fontId="3" fillId="0" borderId="10" xfId="59" applyNumberFormat="1" applyFont="1" applyFill="1" applyBorder="1" applyAlignment="1">
      <alignment vertical="top"/>
      <protection/>
    </xf>
    <xf numFmtId="0" fontId="3" fillId="0" borderId="10" xfId="59" applyNumberFormat="1" applyFont="1" applyFill="1" applyBorder="1" applyAlignment="1">
      <alignment vertical="top"/>
      <protection/>
    </xf>
    <xf numFmtId="0" fontId="3" fillId="0" borderId="10" xfId="59" applyNumberFormat="1" applyFont="1" applyFill="1" applyBorder="1" applyAlignment="1">
      <alignment vertical="top" wrapText="1"/>
      <protection/>
    </xf>
    <xf numFmtId="0" fontId="2" fillId="0" borderId="10" xfId="59" applyNumberFormat="1" applyFont="1" applyFill="1" applyBorder="1" applyAlignment="1">
      <alignment horizontal="left" vertical="top"/>
      <protection/>
    </xf>
    <xf numFmtId="0" fontId="11" fillId="0" borderId="0" xfId="59" applyNumberFormat="1" applyFill="1">
      <alignment/>
      <protection/>
    </xf>
    <xf numFmtId="0" fontId="2" fillId="33" borderId="10" xfId="57" applyNumberFormat="1" applyFont="1" applyFill="1" applyBorder="1" applyAlignment="1">
      <alignment horizontal="center" vertical="top" wrapText="1"/>
      <protection/>
    </xf>
    <xf numFmtId="2" fontId="6" fillId="0" borderId="10" xfId="59" applyNumberFormat="1" applyFont="1" applyFill="1" applyBorder="1" applyAlignment="1">
      <alignment vertical="top"/>
      <protection/>
    </xf>
    <xf numFmtId="0" fontId="3" fillId="0" borderId="10" xfId="59" applyNumberFormat="1" applyFont="1" applyFill="1" applyBorder="1" applyAlignment="1">
      <alignment horizontal="center" vertical="center"/>
      <protection/>
    </xf>
    <xf numFmtId="0" fontId="3" fillId="0" borderId="10" xfId="59" applyNumberFormat="1" applyFont="1" applyFill="1" applyBorder="1" applyAlignment="1">
      <alignment vertical="center" wrapText="1"/>
      <protection/>
    </xf>
    <xf numFmtId="2" fontId="3" fillId="0" borderId="10" xfId="59" applyNumberFormat="1" applyFont="1" applyFill="1" applyBorder="1" applyAlignment="1">
      <alignment vertical="center"/>
      <protection/>
    </xf>
    <xf numFmtId="0" fontId="3" fillId="0" borderId="10" xfId="57" applyNumberFormat="1" applyFont="1" applyFill="1" applyBorder="1" applyAlignment="1">
      <alignment horizontal="left" vertical="center"/>
      <protection/>
    </xf>
    <xf numFmtId="0" fontId="2" fillId="0" borderId="10"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right" vertical="center"/>
      <protection/>
    </xf>
    <xf numFmtId="0" fontId="3" fillId="0" borderId="10" xfId="59" applyNumberFormat="1" applyFont="1" applyFill="1" applyBorder="1" applyAlignment="1">
      <alignment vertical="center"/>
      <protection/>
    </xf>
    <xf numFmtId="0" fontId="3" fillId="0" borderId="10" xfId="57" applyNumberFormat="1" applyFont="1" applyFill="1" applyBorder="1" applyAlignment="1">
      <alignment vertical="center"/>
      <protection/>
    </xf>
    <xf numFmtId="0" fontId="2" fillId="0" borderId="10" xfId="57" applyNumberFormat="1" applyFont="1" applyFill="1" applyBorder="1" applyAlignment="1" applyProtection="1">
      <alignment horizontal="left" vertical="center"/>
      <protection locked="0"/>
    </xf>
    <xf numFmtId="0" fontId="2" fillId="0" borderId="10" xfId="57" applyNumberFormat="1" applyFont="1" applyFill="1" applyBorder="1" applyAlignment="1">
      <alignment horizontal="center" vertical="center" wrapText="1"/>
      <protection/>
    </xf>
    <xf numFmtId="2" fontId="2" fillId="0" borderId="10" xfId="57" applyNumberFormat="1" applyFont="1" applyFill="1" applyBorder="1" applyAlignment="1" applyProtection="1">
      <alignment vertical="center"/>
      <protection locked="0"/>
    </xf>
    <xf numFmtId="0" fontId="68" fillId="0" borderId="10" xfId="59" applyNumberFormat="1" applyFont="1" applyFill="1" applyBorder="1" applyAlignment="1">
      <alignment horizontal="left" vertical="center" wrapText="1"/>
      <protection/>
    </xf>
    <xf numFmtId="2" fontId="2" fillId="0" borderId="10" xfId="57" applyNumberFormat="1" applyFont="1" applyFill="1" applyBorder="1" applyAlignment="1" applyProtection="1">
      <alignment vertical="center"/>
      <protection/>
    </xf>
    <xf numFmtId="2" fontId="2" fillId="0" borderId="10" xfId="57" applyNumberFormat="1" applyFont="1" applyFill="1" applyBorder="1" applyAlignment="1" applyProtection="1">
      <alignment horizontal="center" vertical="center" wrapText="1"/>
      <protection/>
    </xf>
    <xf numFmtId="1" fontId="2" fillId="0" borderId="10" xfId="59" applyNumberFormat="1" applyFont="1" applyFill="1" applyBorder="1" applyAlignment="1">
      <alignment vertical="center"/>
      <protection/>
    </xf>
    <xf numFmtId="0" fontId="2" fillId="0" borderId="10" xfId="59" applyNumberFormat="1" applyFont="1" applyFill="1" applyBorder="1" applyAlignment="1">
      <alignment vertical="center" wrapText="1"/>
      <protection/>
    </xf>
    <xf numFmtId="0" fontId="64" fillId="0" borderId="10" xfId="57" applyNumberFormat="1" applyFont="1" applyFill="1" applyBorder="1" applyAlignment="1" applyProtection="1">
      <alignment vertical="center"/>
      <protection locked="0"/>
    </xf>
    <xf numFmtId="0" fontId="64" fillId="0" borderId="10" xfId="57" applyNumberFormat="1" applyFont="1" applyFill="1" applyBorder="1" applyAlignment="1">
      <alignment vertical="center"/>
      <protection/>
    </xf>
    <xf numFmtId="0" fontId="69" fillId="0" borderId="10" xfId="59" applyNumberFormat="1" applyFont="1" applyFill="1" applyBorder="1" applyAlignment="1" applyProtection="1">
      <alignment horizontal="center" vertical="center"/>
      <protection/>
    </xf>
    <xf numFmtId="0" fontId="2" fillId="0" borderId="10" xfId="57" applyNumberFormat="1" applyFont="1" applyFill="1" applyBorder="1" applyAlignment="1">
      <alignment vertical="center"/>
      <protection/>
    </xf>
    <xf numFmtId="0" fontId="2" fillId="0" borderId="10" xfId="59" applyNumberFormat="1" applyFont="1" applyFill="1" applyBorder="1" applyAlignment="1" applyProtection="1">
      <alignment horizontal="left" vertical="top" wrapText="1"/>
      <protection/>
    </xf>
    <xf numFmtId="0" fontId="2" fillId="34" borderId="10" xfId="57" applyNumberFormat="1" applyFont="1" applyFill="1" applyBorder="1" applyAlignment="1">
      <alignment horizontal="center" vertical="top" wrapText="1"/>
      <protection/>
    </xf>
    <xf numFmtId="0" fontId="2" fillId="34" borderId="10" xfId="59" applyNumberFormat="1" applyFont="1" applyFill="1" applyBorder="1" applyAlignment="1">
      <alignment horizontal="center" vertical="top" wrapText="1"/>
      <protection/>
    </xf>
    <xf numFmtId="0" fontId="2" fillId="34" borderId="10" xfId="53" applyNumberFormat="1" applyFont="1" applyFill="1" applyBorder="1" applyAlignment="1" applyProtection="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0" borderId="10"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xf>
    <xf numFmtId="164" fontId="2" fillId="0" borderId="10" xfId="59" applyNumberFormat="1" applyFont="1" applyFill="1" applyBorder="1" applyAlignment="1">
      <alignment horizontal="right" vertical="top"/>
      <protection/>
    </xf>
    <xf numFmtId="2" fontId="71" fillId="35" borderId="10" xfId="57" applyNumberFormat="1" applyFont="1" applyFill="1" applyBorder="1" applyAlignment="1" applyProtection="1">
      <alignment horizontal="right" vertical="center"/>
      <protection locked="0"/>
    </xf>
    <xf numFmtId="2" fontId="2" fillId="0" borderId="10" xfId="57" applyNumberFormat="1" applyFont="1" applyFill="1" applyBorder="1" applyAlignment="1" applyProtection="1">
      <alignment vertical="center" wrapText="1"/>
      <protection/>
    </xf>
    <xf numFmtId="2" fontId="2" fillId="0" borderId="10" xfId="59" applyNumberFormat="1" applyFont="1" applyFill="1" applyBorder="1" applyAlignment="1">
      <alignment horizontal="right" vertical="center"/>
      <protection/>
    </xf>
    <xf numFmtId="2" fontId="2" fillId="0" borderId="10" xfId="58" applyNumberFormat="1" applyFont="1" applyFill="1" applyBorder="1" applyAlignment="1">
      <alignment horizontal="right" vertical="center"/>
      <protection/>
    </xf>
    <xf numFmtId="0" fontId="6" fillId="0" borderId="10" xfId="59" applyNumberFormat="1" applyFont="1" applyFill="1" applyBorder="1" applyAlignment="1">
      <alignment vertical="top"/>
      <protection/>
    </xf>
    <xf numFmtId="0" fontId="72" fillId="0" borderId="10" xfId="57" applyNumberFormat="1" applyFont="1" applyFill="1" applyBorder="1" applyAlignment="1" applyProtection="1">
      <alignment vertical="top"/>
      <protection/>
    </xf>
    <xf numFmtId="0" fontId="14" fillId="0" borderId="10" xfId="59" applyNumberFormat="1" applyFont="1" applyFill="1" applyBorder="1" applyAlignment="1" applyProtection="1">
      <alignment vertical="center" wrapText="1"/>
      <protection locked="0"/>
    </xf>
    <xf numFmtId="0" fontId="73" fillId="35" borderId="10" xfId="59" applyNumberFormat="1" applyFont="1" applyFill="1" applyBorder="1" applyAlignment="1" applyProtection="1">
      <alignment vertical="center" wrapText="1"/>
      <protection locked="0"/>
    </xf>
    <xf numFmtId="0" fontId="74" fillId="35" borderId="10" xfId="64" applyNumberFormat="1" applyFont="1" applyFill="1" applyBorder="1" applyAlignment="1">
      <alignment horizontal="center" vertical="center"/>
    </xf>
    <xf numFmtId="0" fontId="7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75" fillId="0" borderId="10" xfId="59" applyNumberFormat="1" applyFont="1" applyFill="1" applyBorder="1" applyAlignment="1">
      <alignment horizontal="right" vertical="top"/>
      <protection/>
    </xf>
    <xf numFmtId="0" fontId="6" fillId="0" borderId="10" xfId="59" applyNumberFormat="1" applyFont="1" applyFill="1" applyBorder="1" applyAlignment="1">
      <alignment horizontal="right" vertical="top"/>
      <protection/>
    </xf>
    <xf numFmtId="2" fontId="2" fillId="36" borderId="10" xfId="57" applyNumberFormat="1" applyFont="1" applyFill="1" applyBorder="1" applyAlignment="1" applyProtection="1">
      <alignment vertical="center" wrapText="1"/>
      <protection locked="0"/>
    </xf>
    <xf numFmtId="0" fontId="2" fillId="36" borderId="10" xfId="57" applyNumberFormat="1" applyFont="1" applyFill="1" applyBorder="1" applyAlignment="1" applyProtection="1">
      <alignment horizontal="center" vertical="center" wrapText="1"/>
      <protection locked="0"/>
    </xf>
    <xf numFmtId="2" fontId="2" fillId="36" borderId="10" xfId="57" applyNumberFormat="1" applyFont="1" applyFill="1" applyBorder="1" applyAlignment="1" applyProtection="1">
      <alignment horizontal="center" vertical="center" wrapText="1"/>
      <protection locked="0"/>
    </xf>
    <xf numFmtId="0" fontId="2" fillId="0" borderId="10"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76" fillId="0" borderId="10" xfId="57" applyNumberFormat="1" applyFont="1" applyFill="1" applyBorder="1" applyAlignment="1">
      <alignment horizontal="center" vertical="top"/>
      <protection/>
    </xf>
    <xf numFmtId="0" fontId="5" fillId="0" borderId="10" xfId="57" applyNumberFormat="1" applyFont="1" applyFill="1" applyBorder="1" applyAlignment="1">
      <alignment horizontal="left" vertical="center" wrapText="1"/>
      <protection/>
    </xf>
    <xf numFmtId="0" fontId="5" fillId="2" borderId="10" xfId="57" applyNumberFormat="1" applyFont="1" applyFill="1" applyBorder="1" applyAlignment="1">
      <alignment horizontal="left" vertical="center" wrapText="1"/>
      <protection/>
    </xf>
    <xf numFmtId="0" fontId="65" fillId="0" borderId="10" xfId="57" applyNumberFormat="1" applyFont="1" applyFill="1" applyBorder="1" applyAlignment="1" applyProtection="1">
      <alignment horizontal="center" wrapText="1"/>
      <protection locked="0"/>
    </xf>
    <xf numFmtId="0" fontId="2" fillId="35" borderId="10" xfId="59" applyNumberFormat="1" applyFont="1" applyFill="1" applyBorder="1" applyAlignment="1" applyProtection="1">
      <alignment horizontal="left" vertical="top"/>
      <protection locked="0"/>
    </xf>
    <xf numFmtId="0" fontId="2" fillId="2" borderId="10" xfId="59" applyNumberFormat="1" applyFont="1" applyFill="1" applyBorder="1" applyAlignment="1" applyProtection="1">
      <alignment horizontal="left" vertical="top"/>
      <protection locked="0"/>
    </xf>
    <xf numFmtId="0" fontId="2" fillId="0" borderId="10" xfId="59" applyNumberFormat="1" applyFont="1" applyFill="1" applyBorder="1" applyAlignment="1">
      <alignment horizontal="left" vertical="top" wrapText="1"/>
      <protection/>
    </xf>
    <xf numFmtId="0" fontId="0" fillId="0" borderId="10" xfId="0" applyBorder="1" applyAlignment="1">
      <alignment horizontal="left" vertical="top"/>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4</xdr:col>
      <xdr:colOff>0</xdr:colOff>
      <xdr:row>0</xdr:row>
      <xdr:rowOff>57150</xdr:rowOff>
    </xdr:to>
    <xdr:grpSp>
      <xdr:nvGrpSpPr>
        <xdr:cNvPr id="1" name="Group 1"/>
        <xdr:cNvGrpSpPr>
          <a:grpSpLocks noChangeAspect="1"/>
        </xdr:cNvGrpSpPr>
      </xdr:nvGrpSpPr>
      <xdr:grpSpPr>
        <a:xfrm>
          <a:off x="28575" y="47625"/>
          <a:ext cx="2257425" cy="952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AppData\Local\Te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Normal="75" zoomScaleSheetLayoutView="100" zoomScalePageLayoutView="0" workbookViewId="0" topLeftCell="A1">
      <selection activeCell="N13" sqref="N13"/>
    </sheetView>
  </sheetViews>
  <sheetFormatPr defaultColWidth="9.140625" defaultRowHeight="15"/>
  <cols>
    <col min="1" max="1" width="15.57421875" style="21" customWidth="1"/>
    <col min="2" max="2" width="13.140625" style="21" customWidth="1"/>
    <col min="3" max="3" width="12.00390625" style="21" hidden="1" customWidth="1"/>
    <col min="4" max="4" width="5.57421875" style="21" customWidth="1"/>
    <col min="5" max="5" width="11.00390625" style="21" hidden="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2.00390625" style="21" customWidth="1"/>
    <col min="14" max="14" width="8.28125" style="30" customWidth="1"/>
    <col min="15" max="15" width="8.00390625" style="21" customWidth="1"/>
    <col min="16" max="16" width="7.421875" style="21" customWidth="1"/>
    <col min="17" max="17" width="12.00390625" style="21" customWidth="1"/>
    <col min="18" max="18" width="13.28125" style="21" hidden="1" customWidth="1"/>
    <col min="19" max="19" width="12.28125" style="21" hidden="1" customWidth="1"/>
    <col min="20" max="20" width="10.7109375" style="21" customWidth="1"/>
    <col min="21" max="21" width="12.28125" style="21" customWidth="1"/>
    <col min="22" max="22" width="10.57421875" style="21" customWidth="1"/>
    <col min="23" max="23" width="8.421875" style="2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1.7109375" style="21" customWidth="1"/>
    <col min="54" max="54" width="14.7109375" style="21" customWidth="1"/>
    <col min="55" max="55" width="39.7109375" style="21" customWidth="1"/>
    <col min="56" max="238" width="9.140625" style="21" customWidth="1"/>
    <col min="239" max="243" width="9.140625" style="22" customWidth="1"/>
    <col min="244" max="16384" width="9.140625" style="21" customWidth="1"/>
  </cols>
  <sheetData>
    <row r="1" spans="1:243" s="1" customFormat="1" ht="30" customHeight="1">
      <c r="A1" s="82" t="str">
        <f>B2&amp;" BoQ"</f>
        <v>Item Wise BoQ</v>
      </c>
      <c r="B1" s="82"/>
      <c r="C1" s="82"/>
      <c r="D1" s="82"/>
      <c r="E1" s="82"/>
      <c r="F1" s="82"/>
      <c r="G1" s="82"/>
      <c r="H1" s="82"/>
      <c r="I1" s="82"/>
      <c r="J1" s="82"/>
      <c r="K1" s="82"/>
      <c r="L1" s="82"/>
      <c r="M1" s="40"/>
      <c r="N1" s="40"/>
      <c r="O1" s="49"/>
      <c r="P1" s="49"/>
      <c r="Q1" s="5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IE1" s="2"/>
      <c r="IF1" s="2"/>
      <c r="IG1" s="2"/>
      <c r="IH1" s="2"/>
      <c r="II1" s="2"/>
    </row>
    <row r="2" spans="1:55" s="1" customFormat="1" ht="25.5" customHeight="1" hidden="1">
      <c r="A2" s="51" t="s">
        <v>3</v>
      </c>
      <c r="B2" s="51" t="s">
        <v>34</v>
      </c>
      <c r="C2" s="51" t="s">
        <v>4</v>
      </c>
      <c r="D2" s="51" t="s">
        <v>5</v>
      </c>
      <c r="E2" s="51" t="s">
        <v>6</v>
      </c>
      <c r="F2" s="40"/>
      <c r="G2" s="40"/>
      <c r="H2" s="40"/>
      <c r="I2" s="40"/>
      <c r="J2" s="52"/>
      <c r="K2" s="52"/>
      <c r="L2" s="52"/>
      <c r="M2" s="40"/>
      <c r="N2" s="40"/>
      <c r="O2" s="49"/>
      <c r="P2" s="49"/>
      <c r="Q2" s="5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row>
    <row r="3" spans="1:243" s="1" customFormat="1" ht="30" customHeight="1" hidden="1">
      <c r="A3" s="40" t="s">
        <v>7</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IE3" s="2"/>
      <c r="IF3" s="2"/>
      <c r="IG3" s="2"/>
      <c r="IH3" s="2"/>
      <c r="II3" s="2"/>
    </row>
    <row r="4" spans="1:243" s="3" customFormat="1" ht="30" customHeight="1">
      <c r="A4" s="83" t="s">
        <v>43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4"/>
      <c r="IF4" s="4"/>
      <c r="IG4" s="4"/>
      <c r="IH4" s="4"/>
      <c r="II4" s="4"/>
    </row>
    <row r="5" spans="1:243" s="3" customFormat="1" ht="30" customHeight="1">
      <c r="A5" s="83" t="s">
        <v>44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4"/>
      <c r="IF5" s="4"/>
      <c r="IG5" s="4"/>
      <c r="IH5" s="4"/>
      <c r="II5" s="4"/>
    </row>
    <row r="6" spans="1:243" s="3" customFormat="1" ht="30" customHeight="1">
      <c r="A6" s="83" t="s">
        <v>55</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4"/>
      <c r="IF6" s="4"/>
      <c r="IG6" s="4"/>
      <c r="IH6" s="4"/>
      <c r="II6" s="4"/>
    </row>
    <row r="7" spans="1:243" s="3" customFormat="1" ht="29.25" customHeight="1" hidden="1">
      <c r="A7" s="85" t="s">
        <v>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4"/>
      <c r="IF7" s="4"/>
      <c r="IG7" s="4"/>
      <c r="IH7" s="4"/>
      <c r="II7" s="4"/>
    </row>
    <row r="8" spans="1:243" s="5" customFormat="1" ht="63.75" customHeight="1">
      <c r="A8" s="53" t="s">
        <v>40</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6"/>
      <c r="IF8" s="6"/>
      <c r="IG8" s="6"/>
      <c r="IH8" s="6"/>
      <c r="II8" s="6"/>
    </row>
    <row r="9" spans="1:243" s="7" customFormat="1" ht="61.5" customHeight="1">
      <c r="A9" s="80" t="s">
        <v>39</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8"/>
      <c r="IF9" s="8"/>
      <c r="IG9" s="8"/>
      <c r="IH9" s="8"/>
      <c r="II9" s="8"/>
    </row>
    <row r="10" spans="1:243" s="9"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0"/>
      <c r="IF10" s="10"/>
      <c r="IG10" s="10"/>
      <c r="IH10" s="10"/>
      <c r="II10" s="10"/>
    </row>
    <row r="11" spans="1:243" s="9" customFormat="1" ht="158.25" customHeight="1">
      <c r="A11" s="11" t="s">
        <v>0</v>
      </c>
      <c r="B11" s="54" t="s">
        <v>15</v>
      </c>
      <c r="C11" s="54" t="s">
        <v>1</v>
      </c>
      <c r="D11" s="54" t="s">
        <v>16</v>
      </c>
      <c r="E11" s="54" t="s">
        <v>17</v>
      </c>
      <c r="F11" s="54" t="s">
        <v>42</v>
      </c>
      <c r="G11" s="54"/>
      <c r="H11" s="54"/>
      <c r="I11" s="54" t="s">
        <v>18</v>
      </c>
      <c r="J11" s="54" t="s">
        <v>19</v>
      </c>
      <c r="K11" s="54" t="s">
        <v>20</v>
      </c>
      <c r="L11" s="54" t="s">
        <v>21</v>
      </c>
      <c r="M11" s="55" t="s">
        <v>58</v>
      </c>
      <c r="N11" s="56" t="s">
        <v>54</v>
      </c>
      <c r="O11" s="54" t="s">
        <v>47</v>
      </c>
      <c r="P11" s="54" t="s">
        <v>48</v>
      </c>
      <c r="Q11" s="54" t="s">
        <v>49</v>
      </c>
      <c r="R11" s="54" t="s">
        <v>41</v>
      </c>
      <c r="S11" s="54" t="s">
        <v>22</v>
      </c>
      <c r="T11" s="54" t="s">
        <v>50</v>
      </c>
      <c r="U11" s="54" t="s">
        <v>51</v>
      </c>
      <c r="V11" s="54" t="s">
        <v>52</v>
      </c>
      <c r="W11" s="54" t="s">
        <v>53</v>
      </c>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7" t="s">
        <v>56</v>
      </c>
      <c r="BB11" s="57" t="s">
        <v>57</v>
      </c>
      <c r="BC11" s="58" t="s">
        <v>38</v>
      </c>
      <c r="IE11" s="10"/>
      <c r="IF11" s="10"/>
      <c r="IG11" s="10"/>
      <c r="IH11" s="10"/>
      <c r="II11" s="10"/>
    </row>
    <row r="12" spans="1:243" s="9" customFormat="1" ht="15">
      <c r="A12" s="11">
        <v>1</v>
      </c>
      <c r="B12" s="31">
        <v>2</v>
      </c>
      <c r="C12" s="31">
        <v>3</v>
      </c>
      <c r="D12" s="31">
        <v>3</v>
      </c>
      <c r="E12" s="31">
        <v>5</v>
      </c>
      <c r="F12" s="31">
        <v>6</v>
      </c>
      <c r="G12" s="31">
        <v>7</v>
      </c>
      <c r="H12" s="31">
        <v>8</v>
      </c>
      <c r="I12" s="31">
        <v>9</v>
      </c>
      <c r="J12" s="31">
        <v>10</v>
      </c>
      <c r="K12" s="31">
        <v>11</v>
      </c>
      <c r="L12" s="31">
        <v>12</v>
      </c>
      <c r="M12" s="31">
        <v>4</v>
      </c>
      <c r="N12" s="31">
        <v>5</v>
      </c>
      <c r="O12" s="31">
        <v>6</v>
      </c>
      <c r="P12" s="31">
        <v>7</v>
      </c>
      <c r="Q12" s="31">
        <v>8</v>
      </c>
      <c r="R12" s="31">
        <v>12</v>
      </c>
      <c r="S12" s="31">
        <v>19</v>
      </c>
      <c r="T12" s="31">
        <v>9</v>
      </c>
      <c r="U12" s="31">
        <v>10</v>
      </c>
      <c r="V12" s="31">
        <v>11</v>
      </c>
      <c r="W12" s="31">
        <v>12</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13</v>
      </c>
      <c r="BB12" s="31">
        <v>14</v>
      </c>
      <c r="BC12" s="31">
        <v>15</v>
      </c>
      <c r="IE12" s="10"/>
      <c r="IF12" s="10"/>
      <c r="IG12" s="10"/>
      <c r="IH12" s="10"/>
      <c r="II12" s="10"/>
    </row>
    <row r="13" spans="1:243" s="17" customFormat="1" ht="29.25" customHeight="1">
      <c r="A13" s="23">
        <v>1</v>
      </c>
      <c r="B13" s="24" t="s">
        <v>45</v>
      </c>
      <c r="C13" s="25"/>
      <c r="D13" s="26"/>
      <c r="E13" s="12"/>
      <c r="F13" s="26"/>
      <c r="G13" s="13"/>
      <c r="H13" s="13"/>
      <c r="I13" s="27"/>
      <c r="J13" s="14"/>
      <c r="K13" s="15"/>
      <c r="L13" s="15"/>
      <c r="M13" s="16"/>
      <c r="N13" s="59"/>
      <c r="O13" s="43"/>
      <c r="P13" s="60"/>
      <c r="Q13" s="59"/>
      <c r="R13" s="59"/>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1"/>
      <c r="BB13" s="61"/>
      <c r="BC13" s="28"/>
      <c r="IE13" s="18">
        <v>1</v>
      </c>
      <c r="IF13" s="18" t="s">
        <v>23</v>
      </c>
      <c r="IG13" s="18" t="s">
        <v>24</v>
      </c>
      <c r="IH13" s="18">
        <v>10</v>
      </c>
      <c r="II13" s="18" t="s">
        <v>25</v>
      </c>
    </row>
    <row r="14" spans="1:243" s="7" customFormat="1" ht="32.25" customHeight="1">
      <c r="A14" s="33">
        <v>1.01</v>
      </c>
      <c r="B14" s="48" t="s">
        <v>46</v>
      </c>
      <c r="C14" s="44" t="s">
        <v>24</v>
      </c>
      <c r="D14" s="47">
        <v>4</v>
      </c>
      <c r="E14" s="36" t="s">
        <v>26</v>
      </c>
      <c r="F14" s="35">
        <v>0</v>
      </c>
      <c r="G14" s="37"/>
      <c r="H14" s="38"/>
      <c r="I14" s="39" t="s">
        <v>27</v>
      </c>
      <c r="J14" s="40">
        <f>IF(I14="Less(-)",-1,1)</f>
        <v>1</v>
      </c>
      <c r="K14" s="41" t="s">
        <v>35</v>
      </c>
      <c r="L14" s="41" t="s">
        <v>6</v>
      </c>
      <c r="M14" s="62"/>
      <c r="N14" s="45">
        <f>4.75%*M14</f>
        <v>0</v>
      </c>
      <c r="O14" s="45">
        <f>13.15%*M14</f>
        <v>0</v>
      </c>
      <c r="P14" s="63">
        <f>8.33%*M14</f>
        <v>0</v>
      </c>
      <c r="Q14" s="77"/>
      <c r="R14" s="77"/>
      <c r="S14" s="78"/>
      <c r="T14" s="79"/>
      <c r="U14" s="79"/>
      <c r="V14" s="46">
        <f>9%*(M14+N14+O14+P14+Q14+T14+U14)</f>
        <v>0</v>
      </c>
      <c r="W14" s="46">
        <f>9%*(M14+N14+O14+P14+Q14+T14+U14)</f>
        <v>0</v>
      </c>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64">
        <f>(M14+N14+O14+P14+Q14+T14+U14)</f>
        <v>0</v>
      </c>
      <c r="BB14" s="65">
        <f>(BA14)+(V14+W14)</f>
        <v>0</v>
      </c>
      <c r="BC14" s="34" t="str">
        <f>SpellNumber(L14,BB14)</f>
        <v>INR Zero Only</v>
      </c>
      <c r="IE14" s="8">
        <v>1.01</v>
      </c>
      <c r="IF14" s="8" t="s">
        <v>28</v>
      </c>
      <c r="IG14" s="8" t="s">
        <v>24</v>
      </c>
      <c r="IH14" s="8">
        <v>123.223</v>
      </c>
      <c r="II14" s="8" t="s">
        <v>26</v>
      </c>
    </row>
    <row r="15" spans="1:243" s="17" customFormat="1" ht="36" customHeight="1">
      <c r="A15" s="29" t="s">
        <v>31</v>
      </c>
      <c r="B15" s="29"/>
      <c r="C15" s="27"/>
      <c r="D15" s="27"/>
      <c r="E15" s="27"/>
      <c r="F15" s="27"/>
      <c r="G15" s="27"/>
      <c r="H15" s="66"/>
      <c r="I15" s="66"/>
      <c r="J15" s="66"/>
      <c r="K15" s="66"/>
      <c r="L15" s="27"/>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32">
        <f>SUM(BA13:BA14)</f>
        <v>0</v>
      </c>
      <c r="BB15" s="32">
        <f>SUM(BB13:BB14)</f>
        <v>0</v>
      </c>
      <c r="BC15" s="28" t="str">
        <f>SpellNumber($E$2,BB15)</f>
        <v>INR Zero Only</v>
      </c>
      <c r="IE15" s="18">
        <v>4</v>
      </c>
      <c r="IF15" s="18" t="s">
        <v>29</v>
      </c>
      <c r="IG15" s="18" t="s">
        <v>30</v>
      </c>
      <c r="IH15" s="18">
        <v>10</v>
      </c>
      <c r="II15" s="18" t="s">
        <v>26</v>
      </c>
    </row>
    <row r="16" spans="1:243" s="19" customFormat="1" ht="54.75" customHeight="1" hidden="1">
      <c r="A16" s="29" t="s">
        <v>37</v>
      </c>
      <c r="B16" s="29"/>
      <c r="C16" s="67"/>
      <c r="D16" s="68"/>
      <c r="E16" s="69" t="s">
        <v>32</v>
      </c>
      <c r="F16" s="70"/>
      <c r="G16" s="71"/>
      <c r="H16" s="16"/>
      <c r="I16" s="16"/>
      <c r="J16" s="16"/>
      <c r="K16" s="72"/>
      <c r="L16" s="73"/>
      <c r="M16" s="74" t="s">
        <v>33</v>
      </c>
      <c r="N16" s="16"/>
      <c r="O16" s="14"/>
      <c r="P16" s="14"/>
      <c r="Q16" s="14"/>
      <c r="R16" s="14"/>
      <c r="S16" s="14"/>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75">
        <f>IF(ISBLANK(F16),0,IF(E16="Excess (+)",ROUND(BA15+(BA15*F16),2),IF(E16="Less (-)",ROUND(BA15+(BA15*F16*(-1)),2),0)))</f>
        <v>0</v>
      </c>
      <c r="BB16" s="76">
        <f>ROUND(BA16,0)</f>
        <v>0</v>
      </c>
      <c r="BC16" s="28" t="str">
        <f>SpellNumber(L16,BB16)</f>
        <v> Zero Only</v>
      </c>
      <c r="IE16" s="20"/>
      <c r="IF16" s="20"/>
      <c r="IG16" s="20"/>
      <c r="IH16" s="20"/>
      <c r="II16" s="20"/>
    </row>
    <row r="17" spans="1:243" s="19" customFormat="1" ht="43.5" customHeight="1">
      <c r="A17" s="88" t="s">
        <v>36</v>
      </c>
      <c r="B17" s="89"/>
      <c r="C17" s="81" t="str">
        <f>SpellNumber($E$2,BB15)</f>
        <v>INR Zero Only</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IE17" s="20"/>
      <c r="IF17" s="20"/>
      <c r="IG17" s="20"/>
      <c r="IH17" s="20"/>
      <c r="II17" s="20"/>
    </row>
    <row r="18" spans="3:243" s="9" customFormat="1" ht="15">
      <c r="C18" s="21"/>
      <c r="D18" s="21"/>
      <c r="E18" s="21"/>
      <c r="F18" s="21"/>
      <c r="G18" s="21"/>
      <c r="H18" s="21"/>
      <c r="I18" s="21"/>
      <c r="J18" s="21"/>
      <c r="K18" s="21"/>
      <c r="L18" s="21"/>
      <c r="M18" s="21"/>
      <c r="O18" s="21"/>
      <c r="BA18" s="21"/>
      <c r="BC18" s="21"/>
      <c r="IE18" s="10"/>
      <c r="IF18" s="10"/>
      <c r="IG18" s="10"/>
      <c r="IH18" s="10"/>
      <c r="II18" s="10"/>
    </row>
  </sheetData>
  <sheetProtection password="CAB3" sheet="1" selectLockedCells="1"/>
  <mergeCells count="9">
    <mergeCell ref="A9:BC9"/>
    <mergeCell ref="C17:BC17"/>
    <mergeCell ref="A1:L1"/>
    <mergeCell ref="A4:BC4"/>
    <mergeCell ref="A5:BC5"/>
    <mergeCell ref="A6:BC6"/>
    <mergeCell ref="A7:BC7"/>
    <mergeCell ref="B8:BC8"/>
    <mergeCell ref="A17:B17"/>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23" right="0.19" top="0.75" bottom="0.44" header="0.3" footer="0.3"/>
  <pageSetup horizontalDpi="600" verticalDpi="600" orientation="landscape" paperSize="9" scale="71"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2018-07-06T04:54:59Z</cp:lastPrinted>
  <dcterms:created xsi:type="dcterms:W3CDTF">2009-01-30T06:42:42Z</dcterms:created>
  <dcterms:modified xsi:type="dcterms:W3CDTF">2018-07-06T04:56:06Z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